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4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A13" i="1"/>
  <c r="A14" i="1" l="1"/>
</calcChain>
</file>

<file path=xl/sharedStrings.xml><?xml version="1.0" encoding="utf-8"?>
<sst xmlns="http://schemas.openxmlformats.org/spreadsheetml/2006/main" count="24" uniqueCount="24">
  <si>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</si>
  <si>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</si>
  <si>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</si>
  <si>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</si>
  <si>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</si>
  <si>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</si>
  <si>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</si>
  <si>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</si>
  <si>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</si>
  <si>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</si>
  <si>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</si>
  <si>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</si>
  <si>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</si>
  <si>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</si>
  <si>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</si>
  <si>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</si>
  <si>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</si>
  <si>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</si>
  <si>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</si>
  <si>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</si>
  <si>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</si>
  <si>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</si>
  <si>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</si>
  <si>
    <t>постанови 
від 02 грудня 2019 року року № 144)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</si>
</sst>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7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O14" totalsRowShown="0" headerRowDxfId="16" dataDxfId="14" headerRowBorderDxfId="15">
  <tableColumns count="15">
    <tableColumn id="1" name="№ з/п" dataDxfId="13"/>
    <tableColumn id="2" name="Найменування банку" dataDxfId="12"/>
    <tableColumn id="3" name="Н1" dataDxfId="11"/>
    <tableColumn id="4" name="Н2" dataDxfId="10"/>
    <tableColumn id="29" name="Н3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M14" sqref="M14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6" width="11.7109375" style="5" customWidth="1"/>
    <col min="7" max="7" width="11.42578125" style="5" customWidth="1"/>
    <col min="8" max="8" width="10.42578125" style="5" customWidth="1"/>
    <col min="9" max="10" width="10" style="5" customWidth="1"/>
    <col min="11" max="11" width="10.140625" style="5" customWidth="1"/>
    <col min="12" max="12" width="11" style="5" customWidth="1"/>
    <col min="13" max="16384" width="9.140625" style="5"/>
  </cols>
  <sheetData>
    <row r="1" spans="1:16" s="2" customFormat="1" x14ac:dyDescent="0.2">
      <c r="A1" s="2" t="s">
        <v>0</v>
      </c>
    </row>
    <row r="2" spans="1:16" s="2" customFormat="1" x14ac:dyDescent="0.2">
      <c r="A2" s="2" t="s">
        <v>1</v>
      </c>
    </row>
    <row r="3" spans="1:16" s="2" customFormat="1" x14ac:dyDescent="0.2">
      <c r="A3" s="2" t="s">
        <v>2</v>
      </c>
    </row>
    <row r="4" spans="1:16" s="2" customFormat="1" x14ac:dyDescent="0.2">
      <c r="A4" s="2" t="s">
        <v>3</v>
      </c>
    </row>
    <row r="5" spans="1:16" s="2" customFormat="1" x14ac:dyDescent="0.2">
      <c r="A5" s="3" t="s">
        <v>19</v>
      </c>
    </row>
    <row r="6" spans="1:16" s="2" customFormat="1" x14ac:dyDescent="0.2">
      <c r="A6" s="3" t="s">
        <v>23</v>
      </c>
    </row>
    <row r="8" spans="1:16" x14ac:dyDescent="0.2">
      <c r="A8" s="4" t="s">
        <v>4</v>
      </c>
    </row>
    <row r="9" spans="1:16" x14ac:dyDescent="0.2">
      <c r="A9" s="4"/>
    </row>
    <row r="10" spans="1:16" x14ac:dyDescent="0.2">
      <c r="A10" s="4" t="s">
        <v>5</v>
      </c>
      <c r="B10" s="6">
        <v>43831</v>
      </c>
    </row>
    <row r="12" spans="1:16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22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20</v>
      </c>
      <c r="O12" s="8" t="s">
        <v>21</v>
      </c>
    </row>
    <row r="13" spans="1:16" s="10" customFormat="1" x14ac:dyDescent="0.2">
      <c r="A13" s="9">
        <f>COLUMN(tblDod4[[#Headers],[№ з/п]])</f>
        <v>1</v>
      </c>
      <c r="B13" s="9">
        <f>COLUMN(tblDod4[[#Headers],[Найменування банку]])</f>
        <v>2</v>
      </c>
      <c r="C13" s="9">
        <f>COLUMN(tblDod4[[#Headers],[Н1]])</f>
        <v>3</v>
      </c>
      <c r="D13" s="9">
        <f>COLUMN(tblDod4[[#Headers],[Н2]])</f>
        <v>4</v>
      </c>
      <c r="E13" s="9">
        <f>COLUMN(tblDod4[[#Headers],[Н3]])</f>
        <v>5</v>
      </c>
      <c r="F13" s="9">
        <f>COLUMN(tblDod4[[#Headers],[Н6]])</f>
        <v>6</v>
      </c>
      <c r="G13" s="9">
        <f>COLUMN(tblDod4[[#Headers],[Н7]])</f>
        <v>7</v>
      </c>
      <c r="H13" s="9">
        <f>COLUMN(tblDod4[[#Headers],[Н8]])</f>
        <v>8</v>
      </c>
      <c r="I13" s="9">
        <f>COLUMN(tblDod4[[#Headers],[Н9]])</f>
        <v>9</v>
      </c>
      <c r="J13" s="9">
        <f>COLUMN(tblDod4[[#Headers],[Н11]])</f>
        <v>10</v>
      </c>
      <c r="K13" s="9">
        <f>COLUMN(tblDod4[[#Headers],[Н12]])</f>
        <v>11</v>
      </c>
      <c r="L13" s="9">
        <f>COLUMN(tblDod4[[#Headers],[Л13-1]])</f>
        <v>12</v>
      </c>
      <c r="M13" s="9">
        <f>COLUMN(tblDod4[[#Headers],[Л13-2]])</f>
        <v>13</v>
      </c>
      <c r="N13" s="9">
        <f>COLUMN(tblDod4[[#Headers],[LCRBB]])</f>
        <v>14</v>
      </c>
      <c r="O13" s="9">
        <f>COLUMN(tblDod4[[#Headers],[LCRIB]])</f>
        <v>15</v>
      </c>
    </row>
    <row r="14" spans="1:16" x14ac:dyDescent="0.2">
      <c r="A14" s="11">
        <f>ROW($A$1)</f>
        <v>1</v>
      </c>
      <c r="B14" s="5" t="s">
        <v>8</v>
      </c>
      <c r="C14" s="12">
        <v>7278497.3778499998</v>
      </c>
      <c r="D14" s="13">
        <v>24.574854859999999</v>
      </c>
      <c r="E14" s="13">
        <v>16.706851650000001</v>
      </c>
      <c r="F14" s="13">
        <v>105.18970256</v>
      </c>
      <c r="G14" s="13">
        <v>15.61298624</v>
      </c>
      <c r="H14" s="13">
        <v>26.13747158</v>
      </c>
      <c r="I14" s="13">
        <v>15.87871429</v>
      </c>
      <c r="J14" s="13">
        <v>2.2493126399999999</v>
      </c>
      <c r="K14" s="13">
        <v>2.2711371200000001</v>
      </c>
      <c r="L14" s="13">
        <v>7.8268963300000003</v>
      </c>
      <c r="M14" s="13">
        <v>0.54236443000000001</v>
      </c>
      <c r="N14" s="5">
        <v>210.23150000000001</v>
      </c>
      <c r="O14" s="5">
        <v>143.63810000000001</v>
      </c>
    </row>
    <row r="15" spans="1:16" x14ac:dyDescent="0.2">
      <c r="P15" s="1"/>
    </row>
    <row r="16" spans="1:16" x14ac:dyDescent="0.2">
      <c r="P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